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SHDXY-GKZB-2026-075 2026年10月-1新增五金机电、杂品配件\"/>
    </mc:Choice>
  </mc:AlternateContent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<sst xmlns="http://schemas.openxmlformats.org/spreadsheetml/2006/main" count="145" uniqueCount="97">
  <si>
    <t>序号</t>
  </si>
  <si>
    <t>物料代码</t>
  </si>
  <si>
    <t>物料名称</t>
  </si>
  <si>
    <t>规格</t>
  </si>
  <si>
    <t>单位</t>
  </si>
  <si>
    <t>计划量</t>
  </si>
  <si>
    <t>上海境堂实业有限公司</t>
  </si>
  <si>
    <t>上海悦润工贸有限公司</t>
  </si>
  <si>
    <t xml:space="preserve">上海耀斌五金机电有限公司 </t>
  </si>
  <si>
    <t>投标单位</t>
  </si>
  <si>
    <t>最低价（单价：元）</t>
  </si>
  <si>
    <t>第一名单位</t>
  </si>
  <si>
    <t>砂轮片</t>
  </si>
  <si>
    <t>150×20×32</t>
  </si>
  <si>
    <t>片</t>
  </si>
  <si>
    <t>按订单</t>
  </si>
  <si>
    <t>台虎钳</t>
  </si>
  <si>
    <t>200mm</t>
  </si>
  <si>
    <t>台</t>
  </si>
  <si>
    <t>二爪拉马</t>
  </si>
  <si>
    <t>M150</t>
  </si>
  <si>
    <t>件</t>
  </si>
  <si>
    <t>三爪拉马</t>
  </si>
  <si>
    <t>200-400mm</t>
  </si>
  <si>
    <t>100-150mm</t>
  </si>
  <si>
    <t>LED筒灯</t>
  </si>
  <si>
    <t>嵌入式 9W开孔8.5-10.5cm暖白光</t>
  </si>
  <si>
    <t>只</t>
  </si>
  <si>
    <t>二氧化碳减压表</t>
  </si>
  <si>
    <t xml:space="preserve">YX-25CD1HAH，焊机配套气表 W-201THNM </t>
  </si>
  <si>
    <t>深度游标卡尺</t>
  </si>
  <si>
    <t>0-200mm</t>
  </si>
  <si>
    <t>把</t>
  </si>
  <si>
    <t>涡轮蜗杆减速器</t>
  </si>
  <si>
    <t>RV063 速比1:20</t>
  </si>
  <si>
    <t>骨架油封(进口)</t>
  </si>
  <si>
    <t>TC80×110×10</t>
  </si>
  <si>
    <t>不锈钢平垫</t>
  </si>
  <si>
    <t>型号12；规格316</t>
  </si>
  <si>
    <t>颗</t>
  </si>
  <si>
    <t>锅炉除垢剂</t>
  </si>
  <si>
    <t>桶</t>
  </si>
  <si>
    <t>螺丝</t>
  </si>
  <si>
    <t>10×25</t>
  </si>
  <si>
    <t>带座外球面轴承</t>
  </si>
  <si>
    <t>UCP205</t>
  </si>
  <si>
    <t>注：</t>
  </si>
  <si>
    <t>红色字体为最低价第一名；</t>
  </si>
  <si>
    <t>蓝色字体为最低价第二名。</t>
  </si>
  <si>
    <t>橙色字体为最低价第三名</t>
  </si>
  <si>
    <t>焊条接棒带</t>
  </si>
  <si>
    <t>镀锌方管</t>
  </si>
  <si>
    <t>50*50*2mm</t>
  </si>
  <si>
    <t>米</t>
  </si>
  <si>
    <t>方管</t>
  </si>
  <si>
    <t>80*80*3mm</t>
  </si>
  <si>
    <t>铈钨棒</t>
  </si>
  <si>
    <t>12×50，316</t>
  </si>
  <si>
    <t>根</t>
  </si>
  <si>
    <t>316不锈钢平垫</t>
  </si>
  <si>
    <t>铜宝塔弯头</t>
  </si>
  <si>
    <t>4分外丝x19mm</t>
  </si>
  <si>
    <t>轴承</t>
  </si>
  <si>
    <t>6008ZZ，人本</t>
  </si>
  <si>
    <t>深沟球轴承</t>
  </si>
  <si>
    <t>6013-2Z(80113)，人本</t>
  </si>
  <si>
    <t>6207-Z(60207)，人本</t>
  </si>
  <si>
    <t>调心滚子轴承</t>
  </si>
  <si>
    <t>22206/(3506)，人本</t>
  </si>
  <si>
    <t>盘</t>
  </si>
  <si>
    <t>61909-2Z，人本</t>
  </si>
  <si>
    <t>压缩空气管</t>
  </si>
  <si>
    <t>φ10</t>
  </si>
  <si>
    <t>紫铜棒</t>
  </si>
  <si>
    <t>φ50</t>
  </si>
  <si>
    <t>6212ZZ/(6212-2Z)</t>
  </si>
  <si>
    <t>套</t>
  </si>
  <si>
    <t>带座轴承</t>
  </si>
  <si>
    <t>UCT210</t>
  </si>
  <si>
    <t>史丹利250mm</t>
  </si>
  <si>
    <t>气体涡轮流量计</t>
  </si>
  <si>
    <t>LWGQ-100 A型 量程20-400m3/h，显示+锂电池</t>
  </si>
  <si>
    <t>10孔零排（带绝缘子）</t>
  </si>
  <si>
    <t>3×25×200</t>
  </si>
  <si>
    <t>断路器</t>
  </si>
  <si>
    <t>DZ47-3P/20A</t>
  </si>
  <si>
    <t>NM1-630S/3300 400A，正泰</t>
  </si>
  <si>
    <t>电流互感器</t>
  </si>
  <si>
    <t>BH-0.66，200/5</t>
  </si>
  <si>
    <t>个</t>
  </si>
  <si>
    <t>电流表</t>
  </si>
  <si>
    <t>6L2-400/5</t>
  </si>
  <si>
    <t>平口钳</t>
  </si>
  <si>
    <t>机用Q13250，250mm</t>
  </si>
  <si>
    <t>字钉</t>
  </si>
  <si>
    <t>钢字母，3mm，超硬型</t>
  </si>
  <si>
    <t>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</si>
</sst>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40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SimSun"/>
      <charset val="134"/>
    </font>
    <font>
      <sz val="11"/>
      <color rgb="FF00B0F0"/>
      <name val="SimSun"/>
      <charset val="134"/>
    </font>
    <font>
      <sz val="11"/>
      <color rgb="FFFF0000"/>
      <name val="SimSu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color rgb="FF00B0F0"/>
      <name val="宋体"/>
      <charset val="134"/>
    </font>
    <font>
      <sz val="12"/>
      <color rgb="FFFFC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" fillId="0" borderId="0">
      <alignment vertical="center"/>
    </xf>
    <xf numFmtId="0" fontId="38" fillId="0" borderId="0"/>
    <xf numFmtId="0" fontId="3" fillId="0" borderId="0">
      <alignment vertical="center"/>
    </xf>
    <xf numFmtId="0" fontId="3" fillId="0" borderId="0">
      <alignment vertical="center"/>
    </xf>
    <xf numFmtId="0" fontId="0" fillId="0" borderId="0"/>
    <xf numFmtId="0" fontId="38" fillId="0" borderId="0"/>
    <xf numFmtId="0" fontId="38" fillId="0" borderId="0"/>
    <xf numFmtId="0" fontId="0" fillId="0" borderId="0"/>
    <xf numFmtId="0" fontId="38" fillId="0" borderId="0"/>
    <xf numFmtId="0" fontId="39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77" fontId="2" fillId="0" borderId="0" xfId="0" applyNumberFormat="1" applyFont="1" applyAlignment="1">
      <alignment horizontal="center"/>
    </xf>
    <xf numFmtId="178" fontId="2" fillId="0" borderId="0" xfId="1" applyNumberFormat="1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2" borderId="0" xfId="0" applyFont="1" applyFill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177" fontId="2" fillId="0" borderId="0" xfId="0" applyNumberFormat="1" applyFont="1" applyBorder="1" applyAlignment="1">
      <alignment horizontal="center"/>
    </xf>
    <xf numFmtId="178" fontId="2" fillId="0" borderId="0" xfId="1" applyNumberFormat="1" applyFont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"/>
  <sheetViews>
    <sheetView tabSelected="1" zoomScale="85" zoomScaleNormal="85" workbookViewId="0">
      <pane ySplit="1" topLeftCell="A2" activePane="bottomLeft" state="frozen"/>
      <selection/>
      <selection pane="bottomLeft" activeCell="C17" sqref="C17"/>
    </sheetView>
  </sheetViews>
  <sheetFormatPr defaultColWidth="9" defaultRowHeight="15.75"/>
  <cols>
    <col min="1" max="1" width="4.75" style="4" customWidth="1"/>
    <col min="2" max="2" width="15" style="4" customWidth="1"/>
    <col min="3" max="3" width="20.875" style="5" customWidth="1"/>
    <col min="4" max="4" width="25.4416666666667" style="4" customWidth="1"/>
    <col min="5" max="5" width="7.125" style="4" customWidth="1"/>
    <col min="6" max="6" width="8.625" style="6" customWidth="1"/>
    <col min="7" max="9" width="12.7916666666667" style="6" customWidth="1"/>
    <col min="10" max="10" width="8.825" style="6" customWidth="1"/>
    <col min="11" max="11" width="10.4333333333333" style="7" customWidth="1"/>
    <col min="12" max="12" width="26" style="7" customWidth="1"/>
    <col min="13" max="16384" width="9" style="8"/>
  </cols>
  <sheetData>
    <row r="1" ht="27.75" customHeight="1" spans="1:12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11" t="s">
        <v>5</v>
      </c>
      <c r="G1" s="12" t="s">
        <v>6</v>
      </c>
      <c r="H1" s="12" t="s">
        <v>7</v>
      </c>
      <c r="I1" s="12" t="s">
        <v>8</v>
      </c>
      <c r="J1" s="9" t="s">
        <v>9</v>
      </c>
      <c r="K1" s="12" t="s">
        <v>10</v>
      </c>
      <c r="L1" s="9" t="s">
        <v>11</v>
      </c>
    </row>
    <row r="2" s="3" customFormat="1" ht="27.75" customHeight="1" spans="1:12">
      <c r="A2" s="13">
        <v>1</v>
      </c>
      <c r="B2" s="14">
        <v>22050600000016</v>
      </c>
      <c r="C2" s="15" t="s">
        <v>12</v>
      </c>
      <c r="D2" s="15" t="s">
        <v>13</v>
      </c>
      <c r="E2" s="15" t="s">
        <v>14</v>
      </c>
      <c r="F2" s="16" t="s">
        <v>15</v>
      </c>
      <c r="G2" s="17">
        <v>40</v>
      </c>
      <c r="H2" s="17">
        <v>40</v>
      </c>
      <c r="I2" s="17">
        <v>39</v>
      </c>
      <c r="J2" s="13">
        <f t="shared" ref="J2:J16" si="0">COUNT(G2:I2)</f>
        <v>3</v>
      </c>
      <c r="K2" s="13">
        <f t="shared" ref="K2:K16" si="1">MIN(G2:I2)</f>
        <v>39</v>
      </c>
      <c r="L2" s="18" t="str">
        <f>INDEX($G$1:$I$1,MATCH(K2,G2:I2,0))</f>
        <v>上海耀斌五金机电有限公司 </v>
      </c>
    </row>
    <row r="3" s="3" customFormat="1" ht="27.75" customHeight="1" spans="1:12">
      <c r="A3" s="13">
        <v>2</v>
      </c>
      <c r="B3" s="14">
        <v>22020100000007</v>
      </c>
      <c r="C3" s="15" t="s">
        <v>16</v>
      </c>
      <c r="D3" s="15" t="s">
        <v>17</v>
      </c>
      <c r="E3" s="15" t="s">
        <v>18</v>
      </c>
      <c r="F3" s="16" t="s">
        <v>15</v>
      </c>
      <c r="G3" s="17">
        <v>1100</v>
      </c>
      <c r="H3" s="17">
        <v>1200</v>
      </c>
      <c r="I3" s="17">
        <v>1360</v>
      </c>
      <c r="J3" s="13">
        <f t="shared" si="0"/>
        <v>3</v>
      </c>
      <c r="K3" s="13">
        <f t="shared" si="1"/>
        <v>1100</v>
      </c>
      <c r="L3" s="18" t="str">
        <f t="shared" ref="L3:L13" si="2">INDEX($G$1:$I$1,MATCH(K3,G3:I3,0))</f>
        <v>上海境堂实业有限公司</v>
      </c>
    </row>
    <row r="4" s="3" customFormat="1" ht="27.75" customHeight="1" spans="1:12">
      <c r="A4" s="13">
        <v>3</v>
      </c>
      <c r="B4" s="14">
        <v>22010100000066</v>
      </c>
      <c r="C4" s="15" t="s">
        <v>16</v>
      </c>
      <c r="D4" s="15">
        <v>300</v>
      </c>
      <c r="E4" s="15" t="s">
        <v>18</v>
      </c>
      <c r="F4" s="16" t="s">
        <v>15</v>
      </c>
      <c r="G4" s="17">
        <v>2600</v>
      </c>
      <c r="H4" s="17">
        <v>2650</v>
      </c>
      <c r="I4" s="17">
        <v>3000</v>
      </c>
      <c r="J4" s="13">
        <f t="shared" si="0"/>
        <v>3</v>
      </c>
      <c r="K4" s="13">
        <f t="shared" si="1"/>
        <v>2600</v>
      </c>
      <c r="L4" s="18" t="str">
        <f t="shared" si="2"/>
        <v>上海境堂实业有限公司</v>
      </c>
    </row>
    <row r="5" s="3" customFormat="1" ht="27.75" customHeight="1" spans="1:12">
      <c r="A5" s="13">
        <v>4</v>
      </c>
      <c r="B5" s="14">
        <v>22040200000020</v>
      </c>
      <c r="C5" s="15" t="s">
        <v>19</v>
      </c>
      <c r="D5" s="15" t="s">
        <v>20</v>
      </c>
      <c r="E5" s="15" t="s">
        <v>21</v>
      </c>
      <c r="F5" s="16" t="s">
        <v>15</v>
      </c>
      <c r="G5" s="17">
        <v>130</v>
      </c>
      <c r="H5" s="17">
        <v>150</v>
      </c>
      <c r="I5" s="17">
        <v>150</v>
      </c>
      <c r="J5" s="13">
        <f t="shared" si="0"/>
        <v>3</v>
      </c>
      <c r="K5" s="13">
        <f t="shared" si="1"/>
        <v>130</v>
      </c>
      <c r="L5" s="18" t="str">
        <f t="shared" si="2"/>
        <v>上海境堂实业有限公司</v>
      </c>
    </row>
    <row r="6" s="3" customFormat="1" ht="27.75" customHeight="1" spans="1:12">
      <c r="A6" s="13">
        <v>5</v>
      </c>
      <c r="B6" s="14">
        <v>22040200000002</v>
      </c>
      <c r="C6" s="15" t="s">
        <v>22</v>
      </c>
      <c r="D6" s="15" t="s">
        <v>23</v>
      </c>
      <c r="E6" s="15" t="s">
        <v>18</v>
      </c>
      <c r="F6" s="16" t="s">
        <v>15</v>
      </c>
      <c r="G6" s="17">
        <v>1200</v>
      </c>
      <c r="H6" s="17">
        <v>850</v>
      </c>
      <c r="I6" s="17">
        <v>1100</v>
      </c>
      <c r="J6" s="13">
        <f t="shared" si="0"/>
        <v>3</v>
      </c>
      <c r="K6" s="13">
        <f t="shared" si="1"/>
        <v>850</v>
      </c>
      <c r="L6" s="18" t="str">
        <f t="shared" si="2"/>
        <v>上海悦润工贸有限公司</v>
      </c>
    </row>
    <row r="7" s="3" customFormat="1" ht="27.75" customHeight="1" spans="1:12">
      <c r="A7" s="13">
        <v>6</v>
      </c>
      <c r="B7" s="14">
        <v>22040200000001</v>
      </c>
      <c r="C7" s="15" t="s">
        <v>22</v>
      </c>
      <c r="D7" s="15" t="s">
        <v>24</v>
      </c>
      <c r="E7" s="15" t="s">
        <v>18</v>
      </c>
      <c r="F7" s="16" t="s">
        <v>15</v>
      </c>
      <c r="G7" s="17">
        <v>150</v>
      </c>
      <c r="H7" s="17">
        <v>150</v>
      </c>
      <c r="I7" s="17">
        <v>75</v>
      </c>
      <c r="J7" s="13">
        <f t="shared" si="0"/>
        <v>3</v>
      </c>
      <c r="K7" s="13">
        <f t="shared" si="1"/>
        <v>75</v>
      </c>
      <c r="L7" s="18" t="str">
        <f t="shared" si="2"/>
        <v>上海耀斌五金机电有限公司 </v>
      </c>
    </row>
    <row r="8" s="3" customFormat="1" ht="27.75" customHeight="1" spans="1:12">
      <c r="A8" s="13">
        <v>7</v>
      </c>
      <c r="B8" s="14">
        <v>23060200000221</v>
      </c>
      <c r="C8" s="15" t="s">
        <v>25</v>
      </c>
      <c r="D8" s="15" t="s">
        <v>26</v>
      </c>
      <c r="E8" s="15" t="s">
        <v>27</v>
      </c>
      <c r="F8" s="16" t="s">
        <v>15</v>
      </c>
      <c r="G8" s="17">
        <v>38</v>
      </c>
      <c r="H8" s="17">
        <v>36</v>
      </c>
      <c r="I8" s="17">
        <v>32</v>
      </c>
      <c r="J8" s="13">
        <f t="shared" si="0"/>
        <v>3</v>
      </c>
      <c r="K8" s="13">
        <f t="shared" si="1"/>
        <v>32</v>
      </c>
      <c r="L8" s="18" t="str">
        <f t="shared" si="2"/>
        <v>上海耀斌五金机电有限公司 </v>
      </c>
    </row>
    <row r="9" s="3" customFormat="1" ht="27.75" customHeight="1" spans="1:12">
      <c r="A9" s="13">
        <v>8</v>
      </c>
      <c r="B9" s="14">
        <v>29060400101033</v>
      </c>
      <c r="C9" s="15" t="s">
        <v>28</v>
      </c>
      <c r="D9" s="15" t="s">
        <v>29</v>
      </c>
      <c r="E9" s="15" t="s">
        <v>27</v>
      </c>
      <c r="F9" s="16" t="s">
        <v>15</v>
      </c>
      <c r="G9" s="17">
        <v>1000</v>
      </c>
      <c r="H9" s="17">
        <v>1000</v>
      </c>
      <c r="I9" s="17">
        <v>970</v>
      </c>
      <c r="J9" s="13">
        <f t="shared" si="0"/>
        <v>3</v>
      </c>
      <c r="K9" s="13">
        <f t="shared" si="1"/>
        <v>970</v>
      </c>
      <c r="L9" s="18" t="str">
        <f t="shared" si="2"/>
        <v>上海耀斌五金机电有限公司 </v>
      </c>
    </row>
    <row r="10" s="3" customFormat="1" ht="27.75" customHeight="1" spans="1:12">
      <c r="A10" s="13">
        <v>9</v>
      </c>
      <c r="B10" s="14">
        <v>29060100403002</v>
      </c>
      <c r="C10" s="15" t="s">
        <v>30</v>
      </c>
      <c r="D10" s="15" t="s">
        <v>31</v>
      </c>
      <c r="E10" s="15" t="s">
        <v>32</v>
      </c>
      <c r="F10" s="16" t="s">
        <v>15</v>
      </c>
      <c r="G10" s="17">
        <v>250</v>
      </c>
      <c r="H10" s="17">
        <v>220</v>
      </c>
      <c r="I10" s="17">
        <v>270</v>
      </c>
      <c r="J10" s="13">
        <f t="shared" si="0"/>
        <v>3</v>
      </c>
      <c r="K10" s="13">
        <f t="shared" si="1"/>
        <v>220</v>
      </c>
      <c r="L10" s="18" t="str">
        <f t="shared" si="2"/>
        <v>上海悦润工贸有限公司</v>
      </c>
    </row>
    <row r="11" s="3" customFormat="1" ht="27.75" customHeight="1" spans="1:12">
      <c r="A11" s="13">
        <v>10</v>
      </c>
      <c r="B11" s="14">
        <v>24020100000464</v>
      </c>
      <c r="C11" s="15" t="s">
        <v>33</v>
      </c>
      <c r="D11" s="15" t="s">
        <v>34</v>
      </c>
      <c r="E11" s="15" t="s">
        <v>18</v>
      </c>
      <c r="F11" s="16" t="s">
        <v>15</v>
      </c>
      <c r="G11" s="17">
        <v>780</v>
      </c>
      <c r="H11" s="17">
        <v>880</v>
      </c>
      <c r="I11" s="17">
        <v>745</v>
      </c>
      <c r="J11" s="13">
        <f t="shared" si="0"/>
        <v>3</v>
      </c>
      <c r="K11" s="13">
        <f t="shared" si="1"/>
        <v>745</v>
      </c>
      <c r="L11" s="18" t="str">
        <f t="shared" si="2"/>
        <v>上海耀斌五金机电有限公司 </v>
      </c>
    </row>
    <row r="12" s="3" customFormat="1" ht="27.75" customHeight="1" spans="1:12">
      <c r="A12" s="13">
        <v>11</v>
      </c>
      <c r="B12" s="14">
        <v>23010700000222</v>
      </c>
      <c r="C12" s="15" t="s">
        <v>35</v>
      </c>
      <c r="D12" s="15" t="s">
        <v>36</v>
      </c>
      <c r="E12" s="15" t="s">
        <v>27</v>
      </c>
      <c r="F12" s="16" t="s">
        <v>15</v>
      </c>
      <c r="G12" s="17">
        <v>18</v>
      </c>
      <c r="H12" s="17">
        <v>22</v>
      </c>
      <c r="I12" s="17">
        <v>11</v>
      </c>
      <c r="J12" s="13">
        <f t="shared" si="0"/>
        <v>3</v>
      </c>
      <c r="K12" s="13">
        <f t="shared" si="1"/>
        <v>11</v>
      </c>
      <c r="L12" s="18" t="str">
        <f t="shared" si="2"/>
        <v>上海耀斌五金机电有限公司 </v>
      </c>
    </row>
    <row r="13" s="3" customFormat="1" ht="27.75" customHeight="1" spans="1:12">
      <c r="A13" s="13">
        <v>12</v>
      </c>
      <c r="B13" s="14">
        <v>23010500000189</v>
      </c>
      <c r="C13" s="15" t="s">
        <v>37</v>
      </c>
      <c r="D13" s="15" t="s">
        <v>38</v>
      </c>
      <c r="E13" s="15" t="s">
        <v>39</v>
      </c>
      <c r="F13" s="16" t="s">
        <v>15</v>
      </c>
      <c r="G13" s="19">
        <v>1</v>
      </c>
      <c r="H13" s="20">
        <v>1</v>
      </c>
      <c r="I13" s="17">
        <v>1.3</v>
      </c>
      <c r="J13" s="13">
        <f t="shared" si="0"/>
        <v>3</v>
      </c>
      <c r="K13" s="13">
        <f t="shared" si="1"/>
        <v>1</v>
      </c>
      <c r="L13" s="18" t="s">
        <v>7</v>
      </c>
    </row>
    <row r="14" s="3" customFormat="1" ht="27.75" customHeight="1" spans="1:12">
      <c r="A14" s="13">
        <v>13</v>
      </c>
      <c r="B14" s="14">
        <v>28010300000028</v>
      </c>
      <c r="C14" s="15" t="s">
        <v>40</v>
      </c>
      <c r="D14" s="15"/>
      <c r="E14" s="15" t="s">
        <v>41</v>
      </c>
      <c r="F14" s="16" t="s">
        <v>15</v>
      </c>
      <c r="G14" s="17">
        <v>380</v>
      </c>
      <c r="H14" s="17">
        <v>300</v>
      </c>
      <c r="I14" s="17">
        <v>370</v>
      </c>
      <c r="J14" s="13">
        <f t="shared" si="0"/>
        <v>3</v>
      </c>
      <c r="K14" s="13">
        <f t="shared" si="1"/>
        <v>300</v>
      </c>
      <c r="L14" s="18" t="str">
        <f>INDEX($G$1:$I$1,MATCH(K14,G14:I14,0))</f>
        <v>上海悦润工贸有限公司</v>
      </c>
    </row>
    <row r="15" s="3" customFormat="1" ht="27.75" customHeight="1" spans="1:12">
      <c r="A15" s="13">
        <v>14</v>
      </c>
      <c r="B15" s="14">
        <v>23010100000060</v>
      </c>
      <c r="C15" s="15" t="s">
        <v>42</v>
      </c>
      <c r="D15" s="15" t="s">
        <v>43</v>
      </c>
      <c r="E15" s="15" t="s">
        <v>39</v>
      </c>
      <c r="F15" s="16" t="s">
        <v>15</v>
      </c>
      <c r="G15" s="17">
        <v>0.8</v>
      </c>
      <c r="H15" s="17">
        <v>0.5</v>
      </c>
      <c r="I15" s="17">
        <v>0.8</v>
      </c>
      <c r="J15" s="13">
        <f t="shared" si="0"/>
        <v>3</v>
      </c>
      <c r="K15" s="13">
        <f t="shared" si="1"/>
        <v>0.5</v>
      </c>
      <c r="L15" s="18" t="str">
        <f>INDEX($G$1:$I$1,MATCH(K15,G15:I15,0))</f>
        <v>上海悦润工贸有限公司</v>
      </c>
    </row>
    <row r="16" s="3" customFormat="1" ht="27.75" customHeight="1" spans="1:12">
      <c r="A16" s="13">
        <v>15</v>
      </c>
      <c r="B16" s="14">
        <v>23020100000005</v>
      </c>
      <c r="C16" s="15" t="s">
        <v>44</v>
      </c>
      <c r="D16" s="15" t="s">
        <v>45</v>
      </c>
      <c r="E16" s="15" t="s">
        <v>27</v>
      </c>
      <c r="F16" s="16" t="s">
        <v>15</v>
      </c>
      <c r="G16" s="17">
        <v>140</v>
      </c>
      <c r="H16" s="17">
        <v>140</v>
      </c>
      <c r="I16" s="17">
        <v>120</v>
      </c>
      <c r="J16" s="13">
        <f t="shared" si="0"/>
        <v>3</v>
      </c>
      <c r="K16" s="13">
        <f t="shared" si="1"/>
        <v>120</v>
      </c>
      <c r="L16" s="18" t="str">
        <f>INDEX($G$1:$I$1,MATCH(K16,G16:I16,0))</f>
        <v>上海耀斌五金机电有限公司 </v>
      </c>
    </row>
    <row r="17" s="3" customFormat="1" ht="27.75" customHeight="1" spans="1:12">
      <c r="A17" s="21"/>
      <c r="B17" s="22"/>
      <c r="C17" s="23"/>
      <c r="D17" s="23"/>
      <c r="E17" s="23"/>
      <c r="F17" s="23"/>
      <c r="G17" s="24"/>
      <c r="H17" s="25"/>
      <c r="I17" s="26"/>
      <c r="J17" s="27"/>
      <c r="K17" s="27"/>
      <c r="L17" s="28"/>
    </row>
    <row r="18" spans="1:12">
      <c r="A18" s="29" t="s">
        <v>46</v>
      </c>
      <c r="B18" s="30" t="s">
        <v>47</v>
      </c>
      <c r="J18" s="31"/>
      <c r="K18" s="31"/>
      <c r="L18" s="28"/>
    </row>
    <row r="19" spans="1:12">
      <c r="B19" s="32" t="s">
        <v>48</v>
      </c>
      <c r="J19" s="31"/>
      <c r="K19" s="31"/>
      <c r="L19" s="28"/>
    </row>
    <row r="20" spans="1:12">
      <c r="B20" s="33" t="s">
        <v>49</v>
      </c>
      <c r="J20" s="31"/>
      <c r="K20" s="31"/>
      <c r="L20" s="28"/>
    </row>
    <row r="21" spans="1:12">
      <c r="J21" s="34"/>
      <c r="K21" s="35"/>
      <c r="L21" s="35"/>
    </row>
    <row r="22" spans="1:12">
      <c r="J22" s="34"/>
      <c r="K22" s="35"/>
    </row>
  </sheetData>
  <autoFilter xmlns:etc="http://www.wps.cn/officeDocument/2017/etCustomData" ref="A1:L20" etc:filterBottomFollowUsedRange="0">
    <extLst/>
  </autoFilter>
  <conditionalFormatting sqref="G17:I17">
    <cfRule type="expression" dxfId="0" priority="17">
      <formula>AND(G17=$K17,COUNTIF($G17:$I17,$K17)&gt;=2)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50</v>
      </c>
      <c r="C1" s="2"/>
      <c r="D1" s="2" t="s">
        <v>21</v>
      </c>
      <c r="E1" s="2">
        <v>1</v>
      </c>
    </row>
    <row r="2" spans="1:5">
      <c r="A2" s="1">
        <v>21010900000031</v>
      </c>
      <c r="B2" s="2" t="s">
        <v>51</v>
      </c>
      <c r="C2" s="2" t="s">
        <v>52</v>
      </c>
      <c r="D2" s="2" t="s">
        <v>53</v>
      </c>
      <c r="E2" s="2">
        <v>1</v>
      </c>
    </row>
    <row r="3" spans="1:5">
      <c r="A3" s="1">
        <v>21010900000032</v>
      </c>
      <c r="B3" s="2" t="s">
        <v>54</v>
      </c>
      <c r="C3" s="2" t="s">
        <v>55</v>
      </c>
      <c r="D3" s="2" t="s">
        <v>53</v>
      </c>
      <c r="E3" s="2">
        <v>1</v>
      </c>
    </row>
    <row r="4" spans="1:5">
      <c r="A4" s="1">
        <v>29050000000260</v>
      </c>
      <c r="B4" s="2" t="s">
        <v>56</v>
      </c>
      <c r="C4" s="2" t="s">
        <v>57</v>
      </c>
      <c r="D4" s="2" t="s">
        <v>58</v>
      </c>
      <c r="E4" s="2">
        <v>1</v>
      </c>
    </row>
    <row r="5" spans="1:5">
      <c r="A5" s="1">
        <v>23010500000186</v>
      </c>
      <c r="B5" s="2" t="s">
        <v>59</v>
      </c>
      <c r="C5" s="2">
        <v>20</v>
      </c>
      <c r="D5" s="2" t="s">
        <v>39</v>
      </c>
      <c r="E5" s="2">
        <v>1</v>
      </c>
    </row>
    <row r="6" spans="1:5">
      <c r="A6" s="1">
        <v>23070500000239</v>
      </c>
      <c r="B6" s="2" t="s">
        <v>60</v>
      </c>
      <c r="C6" s="2" t="s">
        <v>61</v>
      </c>
      <c r="D6" s="2" t="s">
        <v>27</v>
      </c>
      <c r="E6" s="2">
        <v>1</v>
      </c>
    </row>
    <row r="7" spans="1:5">
      <c r="A7" s="1">
        <v>23020100000954</v>
      </c>
      <c r="B7" s="2" t="s">
        <v>62</v>
      </c>
      <c r="C7" s="2" t="s">
        <v>63</v>
      </c>
      <c r="D7" s="2" t="s">
        <v>27</v>
      </c>
      <c r="E7" s="2">
        <v>1</v>
      </c>
    </row>
    <row r="8" spans="1:5">
      <c r="A8" s="1">
        <v>23020100000185</v>
      </c>
      <c r="B8" s="2" t="s">
        <v>64</v>
      </c>
      <c r="C8" s="2" t="s">
        <v>65</v>
      </c>
      <c r="D8" s="2" t="s">
        <v>27</v>
      </c>
      <c r="E8" s="2">
        <v>1</v>
      </c>
    </row>
    <row r="9" spans="1:5">
      <c r="A9" s="1">
        <v>23020100000084</v>
      </c>
      <c r="B9" s="2" t="s">
        <v>64</v>
      </c>
      <c r="C9" s="2" t="s">
        <v>66</v>
      </c>
      <c r="D9" s="2" t="s">
        <v>27</v>
      </c>
      <c r="E9" s="2">
        <v>1</v>
      </c>
    </row>
    <row r="10" spans="1:5">
      <c r="A10" s="1">
        <v>23020100001106</v>
      </c>
      <c r="B10" s="2" t="s">
        <v>67</v>
      </c>
      <c r="C10" s="2" t="s">
        <v>68</v>
      </c>
      <c r="D10" s="2" t="s">
        <v>69</v>
      </c>
      <c r="E10" s="2">
        <v>1</v>
      </c>
    </row>
    <row r="11" spans="1:5">
      <c r="A11" s="1">
        <v>23020100000296</v>
      </c>
      <c r="B11" s="2" t="s">
        <v>64</v>
      </c>
      <c r="C11" s="2" t="s">
        <v>70</v>
      </c>
      <c r="D11" s="2" t="s">
        <v>27</v>
      </c>
      <c r="E11" s="2">
        <v>1</v>
      </c>
    </row>
    <row r="12" spans="1:5">
      <c r="A12" s="1">
        <v>23071000000055</v>
      </c>
      <c r="B12" s="2" t="s">
        <v>71</v>
      </c>
      <c r="C12" s="2" t="s">
        <v>72</v>
      </c>
      <c r="D12" s="2" t="s">
        <v>53</v>
      </c>
      <c r="E12" s="2">
        <v>1</v>
      </c>
    </row>
    <row r="13" spans="1:5">
      <c r="A13" s="1">
        <v>21050200000013</v>
      </c>
      <c r="B13" s="2" t="s">
        <v>73</v>
      </c>
      <c r="C13" s="2" t="s">
        <v>74</v>
      </c>
      <c r="D13" s="2" t="s">
        <v>53</v>
      </c>
      <c r="E13" s="2">
        <v>1</v>
      </c>
    </row>
    <row r="14" spans="1:5">
      <c r="A14" s="1">
        <v>23020100000684</v>
      </c>
      <c r="B14" s="2" t="s">
        <v>64</v>
      </c>
      <c r="C14" s="2" t="s">
        <v>75</v>
      </c>
      <c r="D14" s="2" t="s">
        <v>76</v>
      </c>
      <c r="E14" s="2">
        <v>1</v>
      </c>
    </row>
    <row r="15" spans="1:5">
      <c r="A15" s="1">
        <v>23020100001177</v>
      </c>
      <c r="B15" s="2" t="s">
        <v>77</v>
      </c>
      <c r="C15" s="2" t="s">
        <v>78</v>
      </c>
      <c r="D15" s="2" t="s">
        <v>69</v>
      </c>
      <c r="E15" s="2">
        <v>1</v>
      </c>
    </row>
    <row r="16" spans="1:5">
      <c r="A16" s="1">
        <v>22040200000004</v>
      </c>
      <c r="B16" s="2" t="s">
        <v>22</v>
      </c>
      <c r="C16" s="2" t="s">
        <v>79</v>
      </c>
      <c r="D16" s="2" t="s">
        <v>18</v>
      </c>
      <c r="E16" s="2">
        <v>1</v>
      </c>
    </row>
    <row r="17" spans="1:5">
      <c r="A17" s="1">
        <v>35070500400048</v>
      </c>
      <c r="B17" s="2" t="s">
        <v>80</v>
      </c>
      <c r="C17" s="2" t="s">
        <v>81</v>
      </c>
      <c r="D17" s="2" t="s">
        <v>18</v>
      </c>
      <c r="E17" s="2">
        <v>1</v>
      </c>
    </row>
    <row r="18" spans="1:5">
      <c r="A18" s="1">
        <v>24070100000125</v>
      </c>
      <c r="B18" s="2" t="s">
        <v>82</v>
      </c>
      <c r="C18" s="2" t="s">
        <v>83</v>
      </c>
      <c r="D18" s="2" t="s">
        <v>18</v>
      </c>
      <c r="E18" s="2">
        <v>1</v>
      </c>
    </row>
    <row r="19" spans="1:5">
      <c r="A19" s="1">
        <v>24061100000233</v>
      </c>
      <c r="B19" s="2" t="s">
        <v>84</v>
      </c>
      <c r="C19" s="2" t="s">
        <v>85</v>
      </c>
      <c r="D19" s="2" t="s">
        <v>27</v>
      </c>
      <c r="E19" s="2">
        <v>1</v>
      </c>
    </row>
    <row r="20" spans="1:5">
      <c r="A20" s="1">
        <v>24061100000471</v>
      </c>
      <c r="B20" s="2" t="s">
        <v>84</v>
      </c>
      <c r="C20" s="2" t="s">
        <v>86</v>
      </c>
      <c r="D20" s="2" t="s">
        <v>27</v>
      </c>
      <c r="E20" s="2">
        <v>1</v>
      </c>
    </row>
    <row r="21" spans="1:5">
      <c r="A21" s="1">
        <v>24062700000535</v>
      </c>
      <c r="B21" s="2" t="s">
        <v>87</v>
      </c>
      <c r="C21" s="2" t="s">
        <v>88</v>
      </c>
      <c r="D21" s="2" t="s">
        <v>89</v>
      </c>
      <c r="E21" s="2">
        <v>1</v>
      </c>
    </row>
    <row r="22" spans="1:5">
      <c r="A22" s="1">
        <v>29060600103014</v>
      </c>
      <c r="B22" s="2" t="s">
        <v>90</v>
      </c>
      <c r="C22" s="2" t="s">
        <v>91</v>
      </c>
      <c r="D22" s="2" t="s">
        <v>27</v>
      </c>
      <c r="E22" s="2">
        <v>1</v>
      </c>
    </row>
    <row r="23" spans="1:5">
      <c r="A23" s="1">
        <v>22010100000063</v>
      </c>
      <c r="B23" s="2" t="s">
        <v>92</v>
      </c>
      <c r="C23" s="2" t="s">
        <v>93</v>
      </c>
      <c r="D23" s="2" t="s">
        <v>32</v>
      </c>
      <c r="E23" s="2">
        <v>1</v>
      </c>
    </row>
    <row r="24" spans="1:5">
      <c r="A24" s="1">
        <v>23100200000011</v>
      </c>
      <c r="B24" s="2" t="s">
        <v>94</v>
      </c>
      <c r="C24" s="2" t="s">
        <v>95</v>
      </c>
      <c r="D24" s="2" t="s">
        <v>96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2026-10-28T07:46:04Z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