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<sst xmlns="http://schemas.openxmlformats.org/spreadsheetml/2006/main" count="236" uniqueCount="137">
  <si>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</si>
  <si>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</si>
  <si>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</si>
  <si>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</si>
  <si>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</si>
  <si>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</si>
  <si>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</si>
  <si>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</si>
  <si>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t xml:space="preserve">上海耀斌五金机电有限公司 </t>
  </si>
  <si>
    <t>投标单位</t>
  </si>
  <si>
    <t>最低价（单价：元）</t>
  </si>
  <si>
    <t>第一名单位</t>
  </si>
  <si>
    <t>三相异步电动机</t>
  </si>
  <si>
    <t>YE3-132S-4-5.5KW，卧式</t>
  </si>
  <si>
    <t>台</t>
  </si>
  <si>
    <t>按订单</t>
  </si>
  <si>
    <t>不锈钢十字沉头螺丝</t>
  </si>
  <si>
    <t>M5x15</t>
  </si>
  <si>
    <t>颗</t>
  </si>
  <si>
    <t>节流阀</t>
  </si>
  <si>
    <t>SL6-02</t>
  </si>
  <si>
    <t>个</t>
  </si>
  <si>
    <t>三角带</t>
  </si>
  <si>
    <t>SPB-1822La-1800Ld</t>
  </si>
  <si>
    <t>根</t>
  </si>
  <si>
    <t>方形塑料水箱</t>
  </si>
  <si>
    <t>KC-1000L</t>
  </si>
  <si>
    <t>塑料搅拌桶</t>
  </si>
  <si>
    <t>1000L，桶+0.75KW搅拌机</t>
  </si>
  <si>
    <t>套</t>
  </si>
  <si>
    <t>塑壳断路器</t>
  </si>
  <si>
    <t>NM1-225S/3300/200A</t>
  </si>
  <si>
    <t>只</t>
  </si>
  <si>
    <t>百叶窗排风机</t>
  </si>
  <si>
    <t>LED长条灯</t>
  </si>
  <si>
    <t>120×20×5.5cm 48W</t>
  </si>
  <si>
    <t>件</t>
  </si>
  <si>
    <t>C3251</t>
  </si>
  <si>
    <t>10孔零排（带绝缘子）</t>
  </si>
  <si>
    <t>3×25×200</t>
  </si>
  <si>
    <t>10孔地排</t>
  </si>
  <si>
    <t>膨胀螺栓</t>
  </si>
  <si>
    <t>M12*80</t>
  </si>
  <si>
    <t>楔铁块</t>
  </si>
  <si>
    <t>02009003C</t>
  </si>
  <si>
    <t>槽钢</t>
  </si>
  <si>
    <t>8#</t>
  </si>
  <si>
    <t>吨</t>
  </si>
  <si>
    <t>异型镀锌方管</t>
  </si>
  <si>
    <t>50*30*1mm</t>
  </si>
  <si>
    <t>米</t>
  </si>
  <si>
    <t>16#</t>
  </si>
  <si>
    <t>紫铜排</t>
  </si>
  <si>
    <t>50*4，4mm</t>
  </si>
  <si>
    <t>接线端子</t>
  </si>
  <si>
    <t>铜鼻子DT-95</t>
  </si>
  <si>
    <t>铜鼻子</t>
  </si>
  <si>
    <t>待新增</t>
  </si>
  <si>
    <t>焊剂烘箱</t>
  </si>
  <si>
    <t>YDH1-100KG，抽屉式焊剂专用烘箱</t>
  </si>
  <si>
    <t>洗地机电机</t>
  </si>
  <si>
    <t>V4Z-AG32-A ，24V  YZ-X2</t>
  </si>
  <si>
    <t>自喷油漆</t>
  </si>
  <si>
    <t>白色</t>
  </si>
  <si>
    <t>瓶</t>
  </si>
  <si>
    <t>摆线针轮减速器带电机</t>
  </si>
  <si>
    <t>XWD6-9-Y11-ZP  电机YE3-4级-1.1kw</t>
  </si>
  <si>
    <t>高温导热油</t>
  </si>
  <si>
    <t>L-QD350，18L</t>
  </si>
  <si>
    <t>桶</t>
  </si>
  <si>
    <t>防爆乙炔扳手</t>
  </si>
  <si>
    <t>T型，M10</t>
  </si>
  <si>
    <t>把</t>
  </si>
  <si>
    <t>防爆氧气扳手</t>
  </si>
  <si>
    <t>气瓶绑带(塑料压扣）</t>
  </si>
  <si>
    <t>宽25mm,长1m，防静电</t>
  </si>
  <si>
    <t>条</t>
  </si>
  <si>
    <t>不锈钢球阀</t>
  </si>
  <si>
    <t>DN25</t>
  </si>
  <si>
    <t>深沟球轴承</t>
  </si>
  <si>
    <t>6008-2RS</t>
  </si>
  <si>
    <t>PP球阀</t>
  </si>
  <si>
    <t>DN40(1？)</t>
  </si>
  <si>
    <t>等离子切割机电极+喷嘴</t>
  </si>
  <si>
    <t>1.5mm</t>
  </si>
  <si>
    <t>1.3mm</t>
  </si>
  <si>
    <t>内六角螺丝</t>
  </si>
  <si>
    <t>20×65</t>
  </si>
  <si>
    <t>电缆线</t>
  </si>
  <si>
    <t>3×1.5+1×1</t>
  </si>
  <si>
    <t>PVC增强管</t>
  </si>
  <si>
    <t>φ25</t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</si>
  <si>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</si>
  <si>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</si>
  <si>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</si>
  <si>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</si>
  <si>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</si>
  <si>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镀锌方管</t>
  </si>
  <si>
    <t>50*50*2mm</t>
  </si>
  <si>
    <t>方管</t>
  </si>
  <si>
    <t>80*80*3mm</t>
  </si>
  <si>
    <t>铈钨棒</t>
  </si>
  <si>
    <t>12×50，316</t>
  </si>
  <si>
    <t>316不锈钢平垫</t>
  </si>
  <si>
    <t>铜宝塔弯头</t>
  </si>
  <si>
    <t>4分外丝x19mm</t>
  </si>
  <si>
    <t>轴承</t>
  </si>
  <si>
    <t>6008ZZ，人本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</si>
  <si>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</si>
  <si>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</si>
  <si>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</si>
  <si>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</si>
  <si>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</si>
  <si>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</si>
  <si>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</si>
  <si>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</si>
  <si>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</si>
  <si>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</si>
  <si>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</si>
  <si>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带座轴承</t>
  </si>
  <si>
    <t>UCT210</t>
  </si>
  <si>
    <t>三爪拉马</t>
  </si>
  <si>
    <t>史丹利250mm</t>
  </si>
  <si>
    <t>气体涡轮流量计</t>
  </si>
  <si>
    <t>LWGQ-100 A型 量程20-400m3/h，显示+锂电池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</si>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</sst>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1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1"/>
      <color rgb="FF00B0F0"/>
      <name val="SimSun"/>
      <charset val="134"/>
    </font>
    <font>
      <sz val="11"/>
      <color rgb="FFFF0000"/>
      <name val="SimSun"/>
      <charset val="134"/>
    </font>
    <font>
      <sz val="11"/>
      <color rgb="FFFFC00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" fillId="0" borderId="0">
      <alignment vertical="center"/>
    </xf>
    <xf numFmtId="0" fontId="39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39" fillId="0" borderId="0"/>
    <xf numFmtId="0" fontId="39" fillId="0" borderId="0"/>
    <xf numFmtId="0" fontId="0" fillId="0" borderId="0"/>
    <xf numFmtId="0" fontId="39" fillId="0" borderId="0"/>
    <xf numFmtId="0" fontId="40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77" fontId="2" fillId="0" borderId="0" xfId="0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2" borderId="0" xfId="0" applyFont="1" applyFill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177" fontId="2" fillId="0" borderId="0" xfId="0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"/>
  <sheetViews>
    <sheetView tabSelected="1" zoomScale="85" zoomScaleNormal="85" workbookViewId="0">
      <pane ySplit="1" topLeftCell="A2" activePane="bottomLeft" state="frozen"/>
      <selection/>
      <selection pane="bottomLeft" activeCell="X11" sqref="X11"/>
    </sheetView>
  </sheetViews>
  <sheetFormatPr defaultColWidth="9" defaultRowHeight="15.75"/>
  <cols>
    <col min="1" max="1" width="4.75" style="4" customWidth="1"/>
    <col min="2" max="2" width="15" style="4" customWidth="1"/>
    <col min="3" max="3" width="29.75" style="5" customWidth="1"/>
    <col min="4" max="4" width="15.5" style="4" customWidth="1"/>
    <col min="5" max="5" width="7.125" style="4" customWidth="1"/>
    <col min="6" max="6" width="8.625" style="6" customWidth="1"/>
    <col min="7" max="9" width="12" style="6" customWidth="1"/>
    <col min="10" max="10" width="6.875" style="6" customWidth="1"/>
    <col min="11" max="11" width="10.75" style="7" customWidth="1"/>
    <col min="12" max="12" width="26" style="7" customWidth="1"/>
    <col min="13" max="16384" width="9" style="8"/>
  </cols>
  <sheetData>
    <row r="1" ht="27.75" customHeight="1" spans="1:12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9" t="s">
        <v>9</v>
      </c>
      <c r="K1" s="12" t="s">
        <v>10</v>
      </c>
      <c r="L1" s="9" t="s">
        <v>11</v>
      </c>
    </row>
    <row r="2" s="3" customFormat="1" ht="27.75" customHeight="1" spans="1:12">
      <c r="A2" s="13">
        <v>1</v>
      </c>
      <c r="B2" s="14">
        <v>24020100000458</v>
      </c>
      <c r="C2" s="15" t="s">
        <v>12</v>
      </c>
      <c r="D2" s="15" t="s">
        <v>13</v>
      </c>
      <c r="E2" s="15" t="s">
        <v>14</v>
      </c>
      <c r="F2" s="15" t="s">
        <v>15</v>
      </c>
      <c r="G2" s="16">
        <v>1850</v>
      </c>
      <c r="H2" s="16">
        <v>1820</v>
      </c>
      <c r="I2" s="16">
        <v>1650</v>
      </c>
      <c r="J2" s="13">
        <f>COUNT(G2:I2)</f>
        <v>3</v>
      </c>
      <c r="K2" s="13">
        <f t="shared" ref="K2:K22" si="0">MIN(G2:I2)</f>
        <v>1650</v>
      </c>
      <c r="L2" s="17" t="str">
        <f>INDEX($G$1:$I$1,MATCH(K2,G2:I2,0))</f>
        <v>上海耀斌五金机电有限公司 </v>
      </c>
    </row>
    <row r="3" s="3" customFormat="1" ht="27.75" customHeight="1" spans="1:12">
      <c r="A3" s="13">
        <v>2</v>
      </c>
      <c r="B3" s="14">
        <v>23010100001023</v>
      </c>
      <c r="C3" s="15" t="s">
        <v>16</v>
      </c>
      <c r="D3" s="15" t="s">
        <v>17</v>
      </c>
      <c r="E3" s="15" t="s">
        <v>18</v>
      </c>
      <c r="F3" s="15" t="s">
        <v>15</v>
      </c>
      <c r="G3" s="16">
        <v>0.4</v>
      </c>
      <c r="H3" s="16">
        <v>0.25</v>
      </c>
      <c r="I3" s="16">
        <v>0.35</v>
      </c>
      <c r="J3" s="13">
        <f t="shared" ref="J2:J39" si="1">COUNT(G3:I3)</f>
        <v>3</v>
      </c>
      <c r="K3" s="13">
        <f t="shared" si="0"/>
        <v>0.25</v>
      </c>
      <c r="L3" s="17" t="str">
        <f t="shared" ref="L3:L39" si="2">INDEX($G$1:$I$1,MATCH(K3,G3:I3,0))</f>
        <v>上海悦润工贸有限公司</v>
      </c>
    </row>
    <row r="4" s="3" customFormat="1" ht="27.75" customHeight="1" spans="1:12">
      <c r="A4" s="13">
        <v>3</v>
      </c>
      <c r="B4" s="14">
        <v>24050600000773</v>
      </c>
      <c r="C4" s="15" t="s">
        <v>19</v>
      </c>
      <c r="D4" s="15" t="s">
        <v>20</v>
      </c>
      <c r="E4" s="15" t="s">
        <v>21</v>
      </c>
      <c r="F4" s="15" t="s">
        <v>15</v>
      </c>
      <c r="G4" s="16">
        <v>15</v>
      </c>
      <c r="H4" s="16">
        <v>10</v>
      </c>
      <c r="I4" s="16">
        <v>13</v>
      </c>
      <c r="J4" s="13">
        <f t="shared" si="1"/>
        <v>3</v>
      </c>
      <c r="K4" s="13">
        <f t="shared" si="0"/>
        <v>10</v>
      </c>
      <c r="L4" s="17" t="str">
        <f t="shared" si="2"/>
        <v>上海悦润工贸有限公司</v>
      </c>
    </row>
    <row r="5" s="3" customFormat="1" ht="27.75" customHeight="1" spans="1:12">
      <c r="A5" s="13">
        <v>4</v>
      </c>
      <c r="B5" s="14">
        <v>26020800000060</v>
      </c>
      <c r="C5" s="15" t="s">
        <v>22</v>
      </c>
      <c r="D5" s="15" t="s">
        <v>23</v>
      </c>
      <c r="E5" s="15" t="s">
        <v>24</v>
      </c>
      <c r="F5" s="15" t="s">
        <v>15</v>
      </c>
      <c r="G5" s="16">
        <v>43</v>
      </c>
      <c r="H5" s="16">
        <v>45</v>
      </c>
      <c r="I5" s="16">
        <v>48</v>
      </c>
      <c r="J5" s="13">
        <f t="shared" si="1"/>
        <v>3</v>
      </c>
      <c r="K5" s="13">
        <f t="shared" si="0"/>
        <v>43</v>
      </c>
      <c r="L5" s="17" t="str">
        <f t="shared" si="2"/>
        <v>上海境堂实业有限公司</v>
      </c>
    </row>
    <row r="6" s="3" customFormat="1" ht="27.75" customHeight="1" spans="1:12">
      <c r="A6" s="13">
        <v>5</v>
      </c>
      <c r="B6" s="14">
        <v>32010000001135</v>
      </c>
      <c r="C6" s="15" t="s">
        <v>25</v>
      </c>
      <c r="D6" s="15" t="s">
        <v>26</v>
      </c>
      <c r="E6" s="15" t="s">
        <v>21</v>
      </c>
      <c r="F6" s="15" t="s">
        <v>15</v>
      </c>
      <c r="G6" s="16">
        <v>990</v>
      </c>
      <c r="H6" s="16">
        <v>1100</v>
      </c>
      <c r="I6" s="16">
        <v>970</v>
      </c>
      <c r="J6" s="13">
        <f t="shared" si="1"/>
        <v>3</v>
      </c>
      <c r="K6" s="13">
        <f t="shared" si="0"/>
        <v>970</v>
      </c>
      <c r="L6" s="17" t="str">
        <f t="shared" si="2"/>
        <v>上海耀斌五金机电有限公司 </v>
      </c>
    </row>
    <row r="7" s="3" customFormat="1" ht="27.75" customHeight="1" spans="1:12">
      <c r="A7" s="13">
        <v>6</v>
      </c>
      <c r="B7" s="14">
        <v>32010000001136</v>
      </c>
      <c r="C7" s="15" t="s">
        <v>27</v>
      </c>
      <c r="D7" s="15" t="s">
        <v>28</v>
      </c>
      <c r="E7" s="15" t="s">
        <v>29</v>
      </c>
      <c r="F7" s="15" t="s">
        <v>15</v>
      </c>
      <c r="G7" s="16">
        <v>1950</v>
      </c>
      <c r="H7" s="16">
        <v>2100</v>
      </c>
      <c r="I7" s="16">
        <v>1890</v>
      </c>
      <c r="J7" s="13">
        <f t="shared" si="1"/>
        <v>3</v>
      </c>
      <c r="K7" s="13">
        <f t="shared" si="0"/>
        <v>1890</v>
      </c>
      <c r="L7" s="17" t="str">
        <f t="shared" si="2"/>
        <v>上海耀斌五金机电有限公司 </v>
      </c>
    </row>
    <row r="8" s="3" customFormat="1" ht="27.75" customHeight="1" spans="1:12">
      <c r="A8" s="13">
        <v>7</v>
      </c>
      <c r="B8" s="14">
        <v>24061100000226</v>
      </c>
      <c r="C8" s="15" t="s">
        <v>30</v>
      </c>
      <c r="D8" s="15" t="s">
        <v>31</v>
      </c>
      <c r="E8" s="15" t="s">
        <v>32</v>
      </c>
      <c r="F8" s="15" t="s">
        <v>15</v>
      </c>
      <c r="G8" s="16">
        <v>475</v>
      </c>
      <c r="H8" s="16">
        <v>330</v>
      </c>
      <c r="I8" s="16">
        <v>460</v>
      </c>
      <c r="J8" s="13">
        <f t="shared" si="1"/>
        <v>3</v>
      </c>
      <c r="K8" s="13">
        <f t="shared" si="0"/>
        <v>330</v>
      </c>
      <c r="L8" s="17" t="str">
        <f t="shared" si="2"/>
        <v>上海悦润工贸有限公司</v>
      </c>
    </row>
    <row r="9" s="3" customFormat="1" ht="27.75" customHeight="1" spans="1:12">
      <c r="A9" s="13">
        <v>8</v>
      </c>
      <c r="B9" s="14">
        <v>24030200000032</v>
      </c>
      <c r="C9" s="15" t="s">
        <v>33</v>
      </c>
      <c r="D9" s="15"/>
      <c r="E9" s="15" t="s">
        <v>14</v>
      </c>
      <c r="F9" s="15" t="s">
        <v>15</v>
      </c>
      <c r="G9" s="16">
        <v>165</v>
      </c>
      <c r="H9" s="16">
        <v>200</v>
      </c>
      <c r="I9" s="16">
        <v>150</v>
      </c>
      <c r="J9" s="13">
        <f t="shared" si="1"/>
        <v>3</v>
      </c>
      <c r="K9" s="13">
        <f t="shared" si="0"/>
        <v>150</v>
      </c>
      <c r="L9" s="17" t="str">
        <f t="shared" si="2"/>
        <v>上海耀斌五金机电有限公司 </v>
      </c>
    </row>
    <row r="10" s="3" customFormat="1" ht="27.75" customHeight="1" spans="1:12">
      <c r="A10" s="13">
        <v>9</v>
      </c>
      <c r="B10" s="14">
        <v>23060200000185</v>
      </c>
      <c r="C10" s="15" t="s">
        <v>34</v>
      </c>
      <c r="D10" s="15" t="s">
        <v>35</v>
      </c>
      <c r="E10" s="15" t="s">
        <v>36</v>
      </c>
      <c r="F10" s="15" t="s">
        <v>15</v>
      </c>
      <c r="G10" s="16">
        <v>70</v>
      </c>
      <c r="H10" s="16">
        <v>65</v>
      </c>
      <c r="I10" s="16">
        <v>60</v>
      </c>
      <c r="J10" s="13">
        <f t="shared" si="1"/>
        <v>3</v>
      </c>
      <c r="K10" s="13">
        <f t="shared" si="0"/>
        <v>60</v>
      </c>
      <c r="L10" s="17" t="str">
        <f t="shared" si="2"/>
        <v>上海耀斌五金机电有限公司 </v>
      </c>
    </row>
    <row r="11" s="3" customFormat="1" ht="27.75" customHeight="1" spans="1:12">
      <c r="A11" s="13">
        <v>10</v>
      </c>
      <c r="B11" s="14">
        <v>26020300000030</v>
      </c>
      <c r="C11" s="15" t="s">
        <v>22</v>
      </c>
      <c r="D11" s="15" t="s">
        <v>37</v>
      </c>
      <c r="E11" s="15" t="s">
        <v>24</v>
      </c>
      <c r="F11" s="15" t="s">
        <v>15</v>
      </c>
      <c r="G11" s="16">
        <v>47</v>
      </c>
      <c r="H11" s="16">
        <v>48</v>
      </c>
      <c r="I11" s="16">
        <v>56</v>
      </c>
      <c r="J11" s="13">
        <f t="shared" si="1"/>
        <v>3</v>
      </c>
      <c r="K11" s="13">
        <f t="shared" si="0"/>
        <v>47</v>
      </c>
      <c r="L11" s="17" t="str">
        <f t="shared" si="2"/>
        <v>上海境堂实业有限公司</v>
      </c>
    </row>
    <row r="12" s="3" customFormat="1" ht="27.75" customHeight="1" spans="1:12">
      <c r="A12" s="13">
        <v>11</v>
      </c>
      <c r="B12" s="14">
        <v>24070100000125</v>
      </c>
      <c r="C12" s="15" t="s">
        <v>38</v>
      </c>
      <c r="D12" s="15" t="s">
        <v>39</v>
      </c>
      <c r="E12" s="15" t="s">
        <v>14</v>
      </c>
      <c r="F12" s="15" t="s">
        <v>15</v>
      </c>
      <c r="G12" s="16">
        <v>30</v>
      </c>
      <c r="H12" s="16">
        <v>30</v>
      </c>
      <c r="I12" s="16">
        <v>26</v>
      </c>
      <c r="J12" s="13">
        <f t="shared" si="1"/>
        <v>3</v>
      </c>
      <c r="K12" s="13">
        <f t="shared" si="0"/>
        <v>26</v>
      </c>
      <c r="L12" s="17" t="str">
        <f t="shared" si="2"/>
        <v>上海耀斌五金机电有限公司 </v>
      </c>
    </row>
    <row r="13" s="3" customFormat="1" ht="27.75" customHeight="1" spans="1:12">
      <c r="A13" s="13">
        <v>12</v>
      </c>
      <c r="B13" s="14">
        <v>24070100000124</v>
      </c>
      <c r="C13" s="15" t="s">
        <v>40</v>
      </c>
      <c r="D13" s="15" t="s">
        <v>39</v>
      </c>
      <c r="E13" s="15" t="s">
        <v>14</v>
      </c>
      <c r="F13" s="15" t="s">
        <v>15</v>
      </c>
      <c r="G13" s="16">
        <v>33</v>
      </c>
      <c r="H13" s="18">
        <v>30</v>
      </c>
      <c r="I13" s="19">
        <v>30</v>
      </c>
      <c r="J13" s="13">
        <f t="shared" si="1"/>
        <v>3</v>
      </c>
      <c r="K13" s="13">
        <f t="shared" si="0"/>
        <v>30</v>
      </c>
      <c r="L13" s="17" t="s">
        <v>8</v>
      </c>
    </row>
    <row r="14" s="3" customFormat="1" ht="27.75" customHeight="1" spans="1:12">
      <c r="A14" s="13">
        <v>13</v>
      </c>
      <c r="B14" s="14">
        <v>23010100001013</v>
      </c>
      <c r="C14" s="15" t="s">
        <v>41</v>
      </c>
      <c r="D14" s="15" t="s">
        <v>42</v>
      </c>
      <c r="E14" s="15" t="s">
        <v>29</v>
      </c>
      <c r="F14" s="15" t="s">
        <v>15</v>
      </c>
      <c r="G14" s="16">
        <v>4</v>
      </c>
      <c r="H14" s="18">
        <v>3</v>
      </c>
      <c r="I14" s="19">
        <v>3</v>
      </c>
      <c r="J14" s="13">
        <f t="shared" si="1"/>
        <v>3</v>
      </c>
      <c r="K14" s="13">
        <f t="shared" si="0"/>
        <v>3</v>
      </c>
      <c r="L14" s="17" t="s">
        <v>8</v>
      </c>
    </row>
    <row r="15" s="3" customFormat="1" ht="27.75" customHeight="1" spans="1:12">
      <c r="A15" s="13">
        <v>14</v>
      </c>
      <c r="B15" s="14">
        <v>25290800000035</v>
      </c>
      <c r="C15" s="15" t="s">
        <v>43</v>
      </c>
      <c r="D15" s="15" t="s">
        <v>44</v>
      </c>
      <c r="E15" s="15" t="s">
        <v>36</v>
      </c>
      <c r="F15" s="15" t="s">
        <v>15</v>
      </c>
      <c r="G15" s="16">
        <v>45</v>
      </c>
      <c r="H15" s="16">
        <v>51</v>
      </c>
      <c r="I15" s="16">
        <v>30</v>
      </c>
      <c r="J15" s="13">
        <f t="shared" si="1"/>
        <v>3</v>
      </c>
      <c r="K15" s="13">
        <f t="shared" si="0"/>
        <v>30</v>
      </c>
      <c r="L15" s="17" t="str">
        <f t="shared" si="2"/>
        <v>上海耀斌五金机电有限公司 </v>
      </c>
    </row>
    <row r="16" s="3" customFormat="1" ht="27.75" customHeight="1" spans="1:12">
      <c r="A16" s="13">
        <v>15</v>
      </c>
      <c r="B16" s="14">
        <v>21010700000003</v>
      </c>
      <c r="C16" s="15" t="s">
        <v>45</v>
      </c>
      <c r="D16" s="15" t="s">
        <v>46</v>
      </c>
      <c r="E16" s="15" t="s">
        <v>47</v>
      </c>
      <c r="F16" s="15" t="s">
        <v>15</v>
      </c>
      <c r="G16" s="16">
        <v>6900</v>
      </c>
      <c r="H16" s="16">
        <v>5500</v>
      </c>
      <c r="I16" s="16">
        <v>6700</v>
      </c>
      <c r="J16" s="13">
        <f t="shared" si="1"/>
        <v>3</v>
      </c>
      <c r="K16" s="13">
        <f t="shared" si="0"/>
        <v>5500</v>
      </c>
      <c r="L16" s="17" t="str">
        <f t="shared" si="2"/>
        <v>上海悦润工贸有限公司</v>
      </c>
    </row>
    <row r="17" s="3" customFormat="1" ht="27.75" customHeight="1" spans="1:12">
      <c r="A17" s="13">
        <v>16</v>
      </c>
      <c r="B17" s="14">
        <v>21010900000035</v>
      </c>
      <c r="C17" s="15" t="s">
        <v>48</v>
      </c>
      <c r="D17" s="15" t="s">
        <v>49</v>
      </c>
      <c r="E17" s="15" t="s">
        <v>50</v>
      </c>
      <c r="F17" s="15" t="s">
        <v>15</v>
      </c>
      <c r="G17" s="16">
        <v>14</v>
      </c>
      <c r="H17" s="16">
        <v>12</v>
      </c>
      <c r="I17" s="16">
        <v>13.33</v>
      </c>
      <c r="J17" s="13">
        <f t="shared" si="1"/>
        <v>3</v>
      </c>
      <c r="K17" s="13">
        <f t="shared" si="0"/>
        <v>12</v>
      </c>
      <c r="L17" s="17" t="str">
        <f t="shared" si="2"/>
        <v>上海悦润工贸有限公司</v>
      </c>
    </row>
    <row r="18" s="3" customFormat="1" ht="27.75" customHeight="1" spans="1:12">
      <c r="A18" s="13">
        <v>17</v>
      </c>
      <c r="B18" s="14">
        <v>21010700000013</v>
      </c>
      <c r="C18" s="15" t="s">
        <v>45</v>
      </c>
      <c r="D18" s="15" t="s">
        <v>51</v>
      </c>
      <c r="E18" s="15" t="s">
        <v>47</v>
      </c>
      <c r="F18" s="15" t="s">
        <v>15</v>
      </c>
      <c r="G18" s="16">
        <v>5600</v>
      </c>
      <c r="H18" s="16">
        <v>4950</v>
      </c>
      <c r="I18" s="16">
        <v>5500</v>
      </c>
      <c r="J18" s="13">
        <f t="shared" si="1"/>
        <v>3</v>
      </c>
      <c r="K18" s="13">
        <f t="shared" si="0"/>
        <v>4950</v>
      </c>
      <c r="L18" s="17" t="str">
        <f t="shared" si="2"/>
        <v>上海悦润工贸有限公司</v>
      </c>
    </row>
    <row r="19" s="3" customFormat="1" ht="27.75" customHeight="1" spans="1:12">
      <c r="A19" s="13">
        <v>18</v>
      </c>
      <c r="B19" s="14">
        <v>21050300000021</v>
      </c>
      <c r="C19" s="15" t="s">
        <v>52</v>
      </c>
      <c r="D19" s="15" t="s">
        <v>53</v>
      </c>
      <c r="E19" s="15" t="s">
        <v>50</v>
      </c>
      <c r="F19" s="15" t="s">
        <v>15</v>
      </c>
      <c r="G19" s="16">
        <v>300</v>
      </c>
      <c r="H19" s="16">
        <v>258</v>
      </c>
      <c r="I19" s="16">
        <v>288</v>
      </c>
      <c r="J19" s="13">
        <f t="shared" si="1"/>
        <v>3</v>
      </c>
      <c r="K19" s="13">
        <f t="shared" si="0"/>
        <v>258</v>
      </c>
      <c r="L19" s="17" t="str">
        <f t="shared" si="2"/>
        <v>上海悦润工贸有限公司</v>
      </c>
    </row>
    <row r="20" s="3" customFormat="1" ht="27.75" customHeight="1" spans="1:12">
      <c r="A20" s="13">
        <v>19</v>
      </c>
      <c r="B20" s="14">
        <v>24070200000006</v>
      </c>
      <c r="C20" s="15" t="s">
        <v>54</v>
      </c>
      <c r="D20" s="15" t="s">
        <v>55</v>
      </c>
      <c r="E20" s="15" t="s">
        <v>32</v>
      </c>
      <c r="F20" s="15" t="s">
        <v>15</v>
      </c>
      <c r="G20" s="16">
        <v>16</v>
      </c>
      <c r="H20" s="16">
        <v>15</v>
      </c>
      <c r="I20" s="16">
        <v>16</v>
      </c>
      <c r="J20" s="13">
        <f t="shared" si="1"/>
        <v>3</v>
      </c>
      <c r="K20" s="13">
        <f t="shared" si="0"/>
        <v>15</v>
      </c>
      <c r="L20" s="17" t="str">
        <f t="shared" si="2"/>
        <v>上海悦润工贸有限公司</v>
      </c>
    </row>
    <row r="21" s="3" customFormat="1" ht="27.75" customHeight="1" spans="1:12">
      <c r="A21" s="13">
        <v>20</v>
      </c>
      <c r="B21" s="14">
        <v>24070200000047</v>
      </c>
      <c r="C21" s="15" t="s">
        <v>56</v>
      </c>
      <c r="D21" s="15">
        <v>150</v>
      </c>
      <c r="E21" s="15" t="s">
        <v>32</v>
      </c>
      <c r="F21" s="15" t="s">
        <v>15</v>
      </c>
      <c r="G21" s="16">
        <v>26</v>
      </c>
      <c r="H21" s="16">
        <v>23</v>
      </c>
      <c r="I21" s="16">
        <v>26</v>
      </c>
      <c r="J21" s="13">
        <f t="shared" si="1"/>
        <v>3</v>
      </c>
      <c r="K21" s="13">
        <f t="shared" si="0"/>
        <v>23</v>
      </c>
      <c r="L21" s="17" t="str">
        <f t="shared" si="2"/>
        <v>上海悦润工贸有限公司</v>
      </c>
    </row>
    <row r="22" s="3" customFormat="1" ht="27.75" customHeight="1" spans="1:12">
      <c r="A22" s="13">
        <v>21</v>
      </c>
      <c r="B22" s="14" t="s">
        <v>57</v>
      </c>
      <c r="C22" s="15" t="s">
        <v>58</v>
      </c>
      <c r="D22" s="15" t="s">
        <v>59</v>
      </c>
      <c r="E22" s="15" t="s">
        <v>14</v>
      </c>
      <c r="F22" s="15" t="s">
        <v>15</v>
      </c>
      <c r="G22" s="16">
        <v>8100</v>
      </c>
      <c r="H22" s="16">
        <v>7900</v>
      </c>
      <c r="I22" s="16">
        <v>7800</v>
      </c>
      <c r="J22" s="13">
        <f t="shared" si="1"/>
        <v>3</v>
      </c>
      <c r="K22" s="13">
        <f t="shared" si="0"/>
        <v>7800</v>
      </c>
      <c r="L22" s="17" t="str">
        <f t="shared" si="2"/>
        <v>上海耀斌五金机电有限公司 </v>
      </c>
    </row>
    <row r="23" s="3" customFormat="1" ht="27.75" customHeight="1" spans="1:12">
      <c r="A23" s="13">
        <v>22</v>
      </c>
      <c r="B23" s="14">
        <v>24010500000206</v>
      </c>
      <c r="C23" s="15" t="s">
        <v>60</v>
      </c>
      <c r="D23" s="15" t="s">
        <v>61</v>
      </c>
      <c r="E23" s="15" t="s">
        <v>14</v>
      </c>
      <c r="F23" s="15" t="s">
        <v>15</v>
      </c>
      <c r="G23" s="16">
        <v>490</v>
      </c>
      <c r="H23" s="16">
        <v>500</v>
      </c>
      <c r="I23" s="16">
        <v>450</v>
      </c>
      <c r="J23" s="13">
        <f t="shared" si="1"/>
        <v>3</v>
      </c>
      <c r="K23" s="13">
        <f t="shared" ref="K23:K46" si="3">MIN(G23:I23)</f>
        <v>450</v>
      </c>
      <c r="L23" s="17" t="str">
        <f t="shared" si="2"/>
        <v>上海耀斌五金机电有限公司 </v>
      </c>
    </row>
    <row r="24" s="3" customFormat="1" ht="27.75" customHeight="1" spans="1:12">
      <c r="A24" s="13">
        <v>23</v>
      </c>
      <c r="B24" s="14">
        <v>28050000000170</v>
      </c>
      <c r="C24" s="15" t="s">
        <v>62</v>
      </c>
      <c r="D24" s="15" t="s">
        <v>63</v>
      </c>
      <c r="E24" s="15" t="s">
        <v>64</v>
      </c>
      <c r="F24" s="15" t="s">
        <v>15</v>
      </c>
      <c r="G24" s="20">
        <v>12</v>
      </c>
      <c r="H24" s="18">
        <v>12</v>
      </c>
      <c r="I24" s="19">
        <v>12</v>
      </c>
      <c r="J24" s="13">
        <f t="shared" si="1"/>
        <v>3</v>
      </c>
      <c r="K24" s="13">
        <f t="shared" si="3"/>
        <v>12</v>
      </c>
      <c r="L24" s="17" t="s">
        <v>8</v>
      </c>
    </row>
    <row r="25" s="3" customFormat="1" ht="27.75" customHeight="1" spans="1:12">
      <c r="A25" s="13">
        <v>24</v>
      </c>
      <c r="B25" s="14">
        <v>24020100000404</v>
      </c>
      <c r="C25" s="15" t="s">
        <v>65</v>
      </c>
      <c r="D25" s="15" t="s">
        <v>66</v>
      </c>
      <c r="E25" s="15" t="s">
        <v>14</v>
      </c>
      <c r="F25" s="15" t="s">
        <v>15</v>
      </c>
      <c r="G25" s="16">
        <v>6700</v>
      </c>
      <c r="H25" s="18">
        <v>6600</v>
      </c>
      <c r="I25" s="19">
        <v>6600</v>
      </c>
      <c r="J25" s="13">
        <f t="shared" si="1"/>
        <v>3</v>
      </c>
      <c r="K25" s="13">
        <f t="shared" si="3"/>
        <v>6600</v>
      </c>
      <c r="L25" s="17" t="s">
        <v>8</v>
      </c>
    </row>
    <row r="26" s="3" customFormat="1" ht="27.75" customHeight="1" spans="1:12">
      <c r="A26" s="13">
        <v>25</v>
      </c>
      <c r="B26" s="14" t="s">
        <v>57</v>
      </c>
      <c r="C26" s="15" t="s">
        <v>67</v>
      </c>
      <c r="D26" s="15" t="s">
        <v>68</v>
      </c>
      <c r="E26" s="15" t="s">
        <v>69</v>
      </c>
      <c r="F26" s="15" t="s">
        <v>15</v>
      </c>
      <c r="G26" s="16">
        <v>460</v>
      </c>
      <c r="H26" s="16">
        <v>400</v>
      </c>
      <c r="I26" s="16">
        <v>420</v>
      </c>
      <c r="J26" s="13">
        <f t="shared" si="1"/>
        <v>3</v>
      </c>
      <c r="K26" s="13">
        <f t="shared" si="3"/>
        <v>400</v>
      </c>
      <c r="L26" s="17" t="str">
        <f t="shared" si="2"/>
        <v>上海悦润工贸有限公司</v>
      </c>
    </row>
    <row r="27" s="3" customFormat="1" ht="27.75" customHeight="1" spans="1:12">
      <c r="A27" s="13">
        <v>26</v>
      </c>
      <c r="B27" s="14">
        <v>22010200000307</v>
      </c>
      <c r="C27" s="15" t="s">
        <v>70</v>
      </c>
      <c r="D27" s="15" t="s">
        <v>71</v>
      </c>
      <c r="E27" s="15" t="s">
        <v>72</v>
      </c>
      <c r="F27" s="15" t="s">
        <v>15</v>
      </c>
      <c r="G27" s="16">
        <v>88</v>
      </c>
      <c r="H27" s="16">
        <v>120</v>
      </c>
      <c r="I27" s="16">
        <v>85</v>
      </c>
      <c r="J27" s="13">
        <f t="shared" si="1"/>
        <v>3</v>
      </c>
      <c r="K27" s="13">
        <f t="shared" si="3"/>
        <v>85</v>
      </c>
      <c r="L27" s="17" t="str">
        <f t="shared" si="2"/>
        <v>上海耀斌五金机电有限公司 </v>
      </c>
    </row>
    <row r="28" s="3" customFormat="1" ht="27.75" customHeight="1" spans="1:12">
      <c r="A28" s="13">
        <v>27</v>
      </c>
      <c r="B28" s="14">
        <v>22010200000306</v>
      </c>
      <c r="C28" s="15" t="s">
        <v>73</v>
      </c>
      <c r="D28" s="15" t="s">
        <v>71</v>
      </c>
      <c r="E28" s="15" t="s">
        <v>72</v>
      </c>
      <c r="F28" s="15" t="s">
        <v>15</v>
      </c>
      <c r="G28" s="16">
        <v>83</v>
      </c>
      <c r="H28" s="16">
        <v>120</v>
      </c>
      <c r="I28" s="16">
        <v>85</v>
      </c>
      <c r="J28" s="13">
        <f t="shared" si="1"/>
        <v>3</v>
      </c>
      <c r="K28" s="13">
        <f t="shared" si="3"/>
        <v>83</v>
      </c>
      <c r="L28" s="17" t="str">
        <f t="shared" si="2"/>
        <v>上海境堂实业有限公司</v>
      </c>
    </row>
    <row r="29" s="3" customFormat="1" ht="27.75" customHeight="1" spans="1:12">
      <c r="A29" s="13">
        <v>28</v>
      </c>
      <c r="B29" s="14">
        <v>22080000000243</v>
      </c>
      <c r="C29" s="15" t="s">
        <v>74</v>
      </c>
      <c r="D29" s="15" t="s">
        <v>75</v>
      </c>
      <c r="E29" s="15" t="s">
        <v>76</v>
      </c>
      <c r="F29" s="15" t="s">
        <v>15</v>
      </c>
      <c r="G29" s="16">
        <v>70</v>
      </c>
      <c r="H29" s="16">
        <v>28</v>
      </c>
      <c r="I29" s="16">
        <v>69</v>
      </c>
      <c r="J29" s="13">
        <f t="shared" si="1"/>
        <v>3</v>
      </c>
      <c r="K29" s="13">
        <f t="shared" si="3"/>
        <v>28</v>
      </c>
      <c r="L29" s="17" t="str">
        <f t="shared" si="2"/>
        <v>上海悦润工贸有限公司</v>
      </c>
    </row>
    <row r="30" s="3" customFormat="1" ht="27.75" customHeight="1" spans="1:12">
      <c r="A30" s="13">
        <v>29</v>
      </c>
      <c r="B30" s="14">
        <v>24050500000273</v>
      </c>
      <c r="C30" s="15" t="s">
        <v>77</v>
      </c>
      <c r="D30" s="15" t="s">
        <v>78</v>
      </c>
      <c r="E30" s="15" t="s">
        <v>32</v>
      </c>
      <c r="F30" s="15" t="s">
        <v>15</v>
      </c>
      <c r="G30" s="16">
        <v>33</v>
      </c>
      <c r="H30" s="16">
        <v>36</v>
      </c>
      <c r="I30" s="16">
        <v>32</v>
      </c>
      <c r="J30" s="13">
        <f t="shared" si="1"/>
        <v>3</v>
      </c>
      <c r="K30" s="13">
        <f t="shared" si="3"/>
        <v>32</v>
      </c>
      <c r="L30" s="17" t="str">
        <f t="shared" si="2"/>
        <v>上海耀斌五金机电有限公司 </v>
      </c>
    </row>
    <row r="31" s="3" customFormat="1" ht="27.75" customHeight="1" spans="1:12">
      <c r="A31" s="13">
        <v>30</v>
      </c>
      <c r="B31" s="14">
        <v>23020100001520</v>
      </c>
      <c r="C31" s="15" t="s">
        <v>79</v>
      </c>
      <c r="D31" s="15" t="s">
        <v>80</v>
      </c>
      <c r="E31" s="15" t="s">
        <v>32</v>
      </c>
      <c r="F31" s="15" t="s">
        <v>15</v>
      </c>
      <c r="G31" s="18">
        <v>15</v>
      </c>
      <c r="H31" s="16">
        <v>23</v>
      </c>
      <c r="I31" s="19">
        <v>15</v>
      </c>
      <c r="J31" s="13">
        <f t="shared" si="1"/>
        <v>3</v>
      </c>
      <c r="K31" s="13">
        <f t="shared" si="3"/>
        <v>15</v>
      </c>
      <c r="L31" s="17" t="s">
        <v>8</v>
      </c>
    </row>
    <row r="32" s="3" customFormat="1" ht="27.75" customHeight="1" spans="1:12">
      <c r="A32" s="13">
        <v>31</v>
      </c>
      <c r="B32" s="14">
        <v>24050500000177</v>
      </c>
      <c r="C32" s="15" t="s">
        <v>81</v>
      </c>
      <c r="D32" s="15" t="s">
        <v>82</v>
      </c>
      <c r="E32" s="15" t="s">
        <v>32</v>
      </c>
      <c r="F32" s="15" t="s">
        <v>15</v>
      </c>
      <c r="G32" s="16">
        <v>173</v>
      </c>
      <c r="H32" s="16">
        <v>175</v>
      </c>
      <c r="I32" s="16">
        <v>160</v>
      </c>
      <c r="J32" s="13">
        <f t="shared" si="1"/>
        <v>3</v>
      </c>
      <c r="K32" s="13">
        <f t="shared" si="3"/>
        <v>160</v>
      </c>
      <c r="L32" s="17" t="str">
        <f t="shared" si="2"/>
        <v>上海耀斌五金机电有限公司 </v>
      </c>
    </row>
    <row r="33" s="3" customFormat="1" ht="27.75" customHeight="1" spans="1:12">
      <c r="A33" s="13">
        <v>32</v>
      </c>
      <c r="B33" s="14">
        <v>23041100000158</v>
      </c>
      <c r="C33" s="15" t="s">
        <v>83</v>
      </c>
      <c r="D33" s="15" t="s">
        <v>84</v>
      </c>
      <c r="E33" s="15" t="s">
        <v>29</v>
      </c>
      <c r="F33" s="15" t="s">
        <v>15</v>
      </c>
      <c r="G33" s="16">
        <v>26</v>
      </c>
      <c r="H33" s="16">
        <v>25</v>
      </c>
      <c r="I33" s="16">
        <v>23</v>
      </c>
      <c r="J33" s="13">
        <f t="shared" si="1"/>
        <v>3</v>
      </c>
      <c r="K33" s="13">
        <f t="shared" si="3"/>
        <v>23</v>
      </c>
      <c r="L33" s="17" t="str">
        <f t="shared" si="2"/>
        <v>上海耀斌五金机电有限公司 </v>
      </c>
    </row>
    <row r="34" s="3" customFormat="1" ht="27.75" customHeight="1" spans="1:12">
      <c r="A34" s="13">
        <v>33</v>
      </c>
      <c r="B34" s="14">
        <v>23041100000157</v>
      </c>
      <c r="C34" s="15" t="s">
        <v>83</v>
      </c>
      <c r="D34" s="15" t="s">
        <v>85</v>
      </c>
      <c r="E34" s="15" t="s">
        <v>29</v>
      </c>
      <c r="F34" s="15" t="s">
        <v>15</v>
      </c>
      <c r="G34" s="16">
        <v>26</v>
      </c>
      <c r="H34" s="16">
        <v>25</v>
      </c>
      <c r="I34" s="16">
        <v>23</v>
      </c>
      <c r="J34" s="13">
        <f t="shared" si="1"/>
        <v>3</v>
      </c>
      <c r="K34" s="13">
        <f t="shared" si="3"/>
        <v>23</v>
      </c>
      <c r="L34" s="17" t="str">
        <f t="shared" si="2"/>
        <v>上海耀斌五金机电有限公司 </v>
      </c>
    </row>
    <row r="35" s="3" customFormat="1" ht="27.75" customHeight="1" spans="1:12">
      <c r="A35" s="13">
        <v>34</v>
      </c>
      <c r="B35" s="14">
        <v>23010100000190</v>
      </c>
      <c r="C35" s="15" t="s">
        <v>86</v>
      </c>
      <c r="D35" s="15" t="s">
        <v>87</v>
      </c>
      <c r="E35" s="15" t="s">
        <v>18</v>
      </c>
      <c r="F35" s="15" t="s">
        <v>15</v>
      </c>
      <c r="G35" s="18">
        <v>6</v>
      </c>
      <c r="H35" s="19">
        <v>6</v>
      </c>
      <c r="I35" s="16">
        <v>8</v>
      </c>
      <c r="J35" s="13">
        <f t="shared" si="1"/>
        <v>3</v>
      </c>
      <c r="K35" s="13">
        <f t="shared" si="3"/>
        <v>6</v>
      </c>
      <c r="L35" s="17" t="s">
        <v>7</v>
      </c>
    </row>
    <row r="36" s="3" customFormat="1" ht="27.75" customHeight="1" spans="1:12">
      <c r="A36" s="13">
        <v>35</v>
      </c>
      <c r="B36" s="14">
        <v>24070300000174</v>
      </c>
      <c r="C36" s="15" t="s">
        <v>88</v>
      </c>
      <c r="D36" s="15" t="s">
        <v>89</v>
      </c>
      <c r="E36" s="15" t="s">
        <v>50</v>
      </c>
      <c r="F36" s="15" t="s">
        <v>15</v>
      </c>
      <c r="G36" s="16">
        <v>9.6</v>
      </c>
      <c r="H36" s="16">
        <v>8.5</v>
      </c>
      <c r="I36" s="16">
        <v>9.4</v>
      </c>
      <c r="J36" s="13">
        <f t="shared" si="1"/>
        <v>3</v>
      </c>
      <c r="K36" s="13">
        <f t="shared" si="3"/>
        <v>8.5</v>
      </c>
      <c r="L36" s="17" t="str">
        <f t="shared" si="2"/>
        <v>上海悦润工贸有限公司</v>
      </c>
    </row>
    <row r="37" s="3" customFormat="1" ht="27.75" customHeight="1" spans="1:12">
      <c r="A37" s="13">
        <v>36</v>
      </c>
      <c r="B37" s="14">
        <v>26080000000125</v>
      </c>
      <c r="C37" s="15" t="s">
        <v>90</v>
      </c>
      <c r="D37" s="15" t="s">
        <v>91</v>
      </c>
      <c r="E37" s="15" t="s">
        <v>50</v>
      </c>
      <c r="F37" s="15" t="s">
        <v>15</v>
      </c>
      <c r="G37" s="16">
        <v>10</v>
      </c>
      <c r="H37" s="16">
        <v>12</v>
      </c>
      <c r="I37" s="16">
        <v>9.5</v>
      </c>
      <c r="J37" s="13">
        <f t="shared" si="1"/>
        <v>3</v>
      </c>
      <c r="K37" s="13">
        <f t="shared" si="3"/>
        <v>9.5</v>
      </c>
      <c r="L37" s="17" t="str">
        <f t="shared" si="2"/>
        <v>上海耀斌五金机电有限公司 </v>
      </c>
    </row>
    <row r="38" spans="1:12">
      <c r="A38" s="21" t="s">
        <v>92</v>
      </c>
      <c r="B38" s="22" t="s">
        <v>93</v>
      </c>
      <c r="J38" s="23"/>
      <c r="K38" s="23"/>
      <c r="L38" s="24"/>
    </row>
    <row r="39" spans="1:12">
      <c r="B39" s="25" t="s">
        <v>94</v>
      </c>
      <c r="J39" s="23"/>
      <c r="K39" s="23"/>
      <c r="L39" s="24"/>
    </row>
    <row r="40" spans="1:12">
      <c r="B40" s="26" t="s">
        <v>95</v>
      </c>
      <c r="J40" s="23"/>
      <c r="K40" s="23"/>
      <c r="L40" s="24"/>
    </row>
    <row r="41" spans="1:12">
      <c r="J41" s="27"/>
      <c r="K41" s="28"/>
      <c r="L41" s="28"/>
    </row>
    <row r="42" spans="1:12">
      <c r="J42" s="27"/>
      <c r="K42" s="28"/>
    </row>
  </sheetData>
  <autoFilter xmlns:etc="http://www.wps.cn/officeDocument/2017/etCustomData" ref="A1:L40" etc:filterBottomFollowUsedRange="0">
    <extLst/>
  </autoFilter>
  <conditionalFormatting sqref="G2:I2 G19:I21">
    <cfRule type="expression" dxfId="0" priority="2">
      <formula>AND(G2=$K2,COUNTIF($G2:$I2,$K2)&gt;=2)</formula>
    </cfRule>
  </conditionalFormatting>
  <conditionalFormatting sqref="G3:I18">
    <cfRule type="expression" dxfId="0" priority="1">
      <formula>AND(G3=$K3,COUNTIF($G3:$I3,$K3)&gt;=2)</formula>
    </cfRule>
  </conditionalFormatting>
  <conditionalFormatting sqref="G22:I37">
    <cfRule type="expression" dxfId="0" priority="3">
      <formula>AND(G22=$K22,COUNTIF($G22:$I22,$K22)&gt;=2)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96</v>
      </c>
      <c r="C1" s="2"/>
      <c r="D1" s="2" t="s">
        <v>36</v>
      </c>
      <c r="E1" s="2">
        <v>1</v>
      </c>
    </row>
    <row r="2" spans="1:5">
      <c r="A2" s="1">
        <v>21010900000031</v>
      </c>
      <c r="B2" s="2" t="s">
        <v>97</v>
      </c>
      <c r="C2" s="2" t="s">
        <v>98</v>
      </c>
      <c r="D2" s="2" t="s">
        <v>50</v>
      </c>
      <c r="E2" s="2">
        <v>1</v>
      </c>
    </row>
    <row r="3" spans="1:5">
      <c r="A3" s="1">
        <v>21010900000032</v>
      </c>
      <c r="B3" s="2" t="s">
        <v>99</v>
      </c>
      <c r="C3" s="2" t="s">
        <v>100</v>
      </c>
      <c r="D3" s="2" t="s">
        <v>50</v>
      </c>
      <c r="E3" s="2">
        <v>1</v>
      </c>
    </row>
    <row r="4" spans="1:5">
      <c r="A4" s="1">
        <v>29050000000260</v>
      </c>
      <c r="B4" s="2" t="s">
        <v>101</v>
      </c>
      <c r="C4" s="2" t="s">
        <v>102</v>
      </c>
      <c r="D4" s="2" t="s">
        <v>24</v>
      </c>
      <c r="E4" s="2">
        <v>1</v>
      </c>
    </row>
    <row r="5" spans="1:5">
      <c r="A5" s="1">
        <v>23010500000186</v>
      </c>
      <c r="B5" s="2" t="s">
        <v>103</v>
      </c>
      <c r="C5" s="2">
        <v>20</v>
      </c>
      <c r="D5" s="2" t="s">
        <v>18</v>
      </c>
      <c r="E5" s="2">
        <v>1</v>
      </c>
    </row>
    <row r="6" spans="1:5">
      <c r="A6" s="1">
        <v>23070500000239</v>
      </c>
      <c r="B6" s="2" t="s">
        <v>104</v>
      </c>
      <c r="C6" s="2" t="s">
        <v>105</v>
      </c>
      <c r="D6" s="2" t="s">
        <v>32</v>
      </c>
      <c r="E6" s="2">
        <v>1</v>
      </c>
    </row>
    <row r="7" spans="1:5">
      <c r="A7" s="1">
        <v>23020100000954</v>
      </c>
      <c r="B7" s="2" t="s">
        <v>106</v>
      </c>
      <c r="C7" s="2" t="s">
        <v>107</v>
      </c>
      <c r="D7" s="2" t="s">
        <v>32</v>
      </c>
      <c r="E7" s="2">
        <v>1</v>
      </c>
    </row>
    <row r="8" spans="1:5">
      <c r="A8" s="1">
        <v>23020100000185</v>
      </c>
      <c r="B8" s="2" t="s">
        <v>79</v>
      </c>
      <c r="C8" s="2" t="s">
        <v>108</v>
      </c>
      <c r="D8" s="2" t="s">
        <v>32</v>
      </c>
      <c r="E8" s="2">
        <v>1</v>
      </c>
    </row>
    <row r="9" spans="1:5">
      <c r="A9" s="1">
        <v>23020100000084</v>
      </c>
      <c r="B9" s="2" t="s">
        <v>79</v>
      </c>
      <c r="C9" s="2" t="s">
        <v>109</v>
      </c>
      <c r="D9" s="2" t="s">
        <v>32</v>
      </c>
      <c r="E9" s="2">
        <v>1</v>
      </c>
    </row>
    <row r="10" spans="1:5">
      <c r="A10" s="1">
        <v>23020100001106</v>
      </c>
      <c r="B10" s="2" t="s">
        <v>110</v>
      </c>
      <c r="C10" s="2" t="s">
        <v>111</v>
      </c>
      <c r="D10" s="2" t="s">
        <v>112</v>
      </c>
      <c r="E10" s="2">
        <v>1</v>
      </c>
    </row>
    <row r="11" spans="1:5">
      <c r="A11" s="1">
        <v>23020100000296</v>
      </c>
      <c r="B11" s="2" t="s">
        <v>79</v>
      </c>
      <c r="C11" s="2" t="s">
        <v>113</v>
      </c>
      <c r="D11" s="2" t="s">
        <v>32</v>
      </c>
      <c r="E11" s="2">
        <v>1</v>
      </c>
    </row>
    <row r="12" spans="1:5">
      <c r="A12" s="1">
        <v>23071000000055</v>
      </c>
      <c r="B12" s="2" t="s">
        <v>114</v>
      </c>
      <c r="C12" s="2" t="s">
        <v>115</v>
      </c>
      <c r="D12" s="2" t="s">
        <v>50</v>
      </c>
      <c r="E12" s="2">
        <v>1</v>
      </c>
    </row>
    <row r="13" spans="1:5">
      <c r="A13" s="1">
        <v>21050200000013</v>
      </c>
      <c r="B13" s="2" t="s">
        <v>116</v>
      </c>
      <c r="C13" s="2" t="s">
        <v>117</v>
      </c>
      <c r="D13" s="2" t="s">
        <v>50</v>
      </c>
      <c r="E13" s="2">
        <v>1</v>
      </c>
    </row>
    <row r="14" spans="1:5">
      <c r="A14" s="1">
        <v>23020100000684</v>
      </c>
      <c r="B14" s="2" t="s">
        <v>79</v>
      </c>
      <c r="C14" s="2" t="s">
        <v>118</v>
      </c>
      <c r="D14" s="2" t="s">
        <v>29</v>
      </c>
      <c r="E14" s="2">
        <v>1</v>
      </c>
    </row>
    <row r="15" spans="1:5">
      <c r="A15" s="1">
        <v>23020100001177</v>
      </c>
      <c r="B15" s="2" t="s">
        <v>119</v>
      </c>
      <c r="C15" s="2" t="s">
        <v>120</v>
      </c>
      <c r="D15" s="2" t="s">
        <v>112</v>
      </c>
      <c r="E15" s="2">
        <v>1</v>
      </c>
    </row>
    <row r="16" spans="1:5">
      <c r="A16" s="1">
        <v>22040200000004</v>
      </c>
      <c r="B16" s="2" t="s">
        <v>121</v>
      </c>
      <c r="C16" s="2" t="s">
        <v>122</v>
      </c>
      <c r="D16" s="2" t="s">
        <v>14</v>
      </c>
      <c r="E16" s="2">
        <v>1</v>
      </c>
    </row>
    <row r="17" spans="1:5">
      <c r="A17" s="1">
        <v>35070500400048</v>
      </c>
      <c r="B17" s="2" t="s">
        <v>123</v>
      </c>
      <c r="C17" s="2" t="s">
        <v>124</v>
      </c>
      <c r="D17" s="2" t="s">
        <v>14</v>
      </c>
      <c r="E17" s="2">
        <v>1</v>
      </c>
    </row>
    <row r="18" spans="1:5">
      <c r="A18" s="1">
        <v>24070100000125</v>
      </c>
      <c r="B18" s="2" t="s">
        <v>38</v>
      </c>
      <c r="C18" s="2" t="s">
        <v>39</v>
      </c>
      <c r="D18" s="2" t="s">
        <v>14</v>
      </c>
      <c r="E18" s="2">
        <v>1</v>
      </c>
    </row>
    <row r="19" spans="1:5">
      <c r="A19" s="1">
        <v>24061100000233</v>
      </c>
      <c r="B19" s="2" t="s">
        <v>125</v>
      </c>
      <c r="C19" s="2" t="s">
        <v>126</v>
      </c>
      <c r="D19" s="2" t="s">
        <v>32</v>
      </c>
      <c r="E19" s="2">
        <v>1</v>
      </c>
    </row>
    <row r="20" spans="1:5">
      <c r="A20" s="1">
        <v>24061100000471</v>
      </c>
      <c r="B20" s="2" t="s">
        <v>125</v>
      </c>
      <c r="C20" s="2" t="s">
        <v>127</v>
      </c>
      <c r="D20" s="2" t="s">
        <v>32</v>
      </c>
      <c r="E20" s="2">
        <v>1</v>
      </c>
    </row>
    <row r="21" spans="1:5">
      <c r="A21" s="1">
        <v>24062700000535</v>
      </c>
      <c r="B21" s="2" t="s">
        <v>128</v>
      </c>
      <c r="C21" s="2" t="s">
        <v>129</v>
      </c>
      <c r="D21" s="2" t="s">
        <v>21</v>
      </c>
      <c r="E21" s="2">
        <v>1</v>
      </c>
    </row>
    <row r="22" spans="1:5">
      <c r="A22" s="1">
        <v>29060600103014</v>
      </c>
      <c r="B22" s="2" t="s">
        <v>130</v>
      </c>
      <c r="C22" s="2" t="s">
        <v>131</v>
      </c>
      <c r="D22" s="2" t="s">
        <v>32</v>
      </c>
      <c r="E22" s="2">
        <v>1</v>
      </c>
    </row>
    <row r="23" spans="1:5">
      <c r="A23" s="1">
        <v>22010100000063</v>
      </c>
      <c r="B23" s="2" t="s">
        <v>132</v>
      </c>
      <c r="C23" s="2" t="s">
        <v>133</v>
      </c>
      <c r="D23" s="2" t="s">
        <v>72</v>
      </c>
      <c r="E23" s="2">
        <v>1</v>
      </c>
    </row>
    <row r="24" spans="1:5">
      <c r="A24" s="1">
        <v>23100200000011</v>
      </c>
      <c r="B24" s="2" t="s">
        <v>134</v>
      </c>
      <c r="C24" s="2" t="s">
        <v>135</v>
      </c>
      <c r="D24" s="2" t="s">
        <v>136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2026-06-05T07:14:13Z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3D1646F9E6B04A38B2E455E07C152C3B_13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